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104f796c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ange cost" sheetId="1" r:id="Rc56267dcad624596"/>
    <x:sheet xmlns:r="http://schemas.openxmlformats.org/officeDocument/2006/relationships" name="Scope comparison" sheetId="2" r:id="R203c71fc7e184a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.0%"/>
    <x:numFmt numFmtId="202" formatCode="#,##0"/>
  </x:numFmts>
  <x:fonts count="6">
    <x:font>
      <x:sz val="11"/>
      <x:name val="Carlito"/>
    </x:font>
    <x:font>
      <x:sz val="11"/>
      <x:color rgb="FF000000"/>
      <x:name val="Arial"/>
    </x:font>
    <x:font>
      <x:b/>
      <x:sz val="15"/>
      <x:color rgb="FF48233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233F"/>
      </x:patternFill>
    </x:fill>
    <x:fill>
      <x:patternFill patternType="solid">
        <x:fgColor rgb="FFFFF4CC"/>
      </x:patternFill>
    </x:fill>
  </x:fills>
  <x:borders count="2">
    <x:border/>
    <x:border>
      <x:bottom style="thin">
        <x:color rgb="FF48233F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ce124fe374826" /><Relationship Type="http://schemas.openxmlformats.org/officeDocument/2006/relationships/theme" Target="/xl/theme/theme1.xml" Id="R62e332b1827646a8" /><Relationship Type="http://schemas.openxmlformats.org/officeDocument/2006/relationships/sharedStrings" Target="/xl/sharedStrings.xml" Id="R2363cfb3f6ca490d" /><Relationship Type="http://schemas.openxmlformats.org/officeDocument/2006/relationships/worksheet" Target="/xl/worksheets/sheet1.xml" Id="Rc56267dcad624596" /><Relationship Type="http://schemas.openxmlformats.org/officeDocument/2006/relationships/worksheet" Target="/xl/worksheets/sheet2.xml" Id="R203c71fc7e184a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233F"/>
  </x:sheetPr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3" hidden="0" customWidth="1"/>
    <x:col min="4" max="4" width="78" hidden="0" customWidth="1"/>
  </x:cols>
  <x:sheetData>
    <x:row r="1" ht="22" customHeight="1">
      <x:c r="A1" s="1"/>
      <x:c r="B1" s="1"/>
      <x:c r="C1" s="1"/>
      <x:c r="D1" s="1"/>
      <x:c r="E1" s="1"/>
    </x:row>
    <x:row r="2" ht="22" customHeight="1">
      <x:c r="A2" s="2" t="str">
        <x:v>LMS change cost and launch delay</x:v>
      </x:c>
      <x:c r="B2" s="1"/>
      <x:c r="C2" s="1"/>
      <x:c r="D2" s="1"/>
      <x:c r="E2" s="1"/>
    </x:row>
    <x:row r="3" ht="22" customHeight="1">
      <x:c r="A3" s="3"/>
      <x:c r="B3" s="3"/>
      <x:c r="C3" s="1"/>
      <x:c r="D3" s="1"/>
      <x:c r="E3" s="1"/>
    </x:row>
    <x:row r="4" ht="22" customHeight="1">
      <x:c r="A4" s="5" t="str">
        <x:v>Calculated result</x:v>
      </x:c>
      <x:c r="B4" s="5"/>
      <x:c r="C4" s="1"/>
      <x:c r="D4" s="1"/>
      <x:c r="E4" s="1"/>
    </x:row>
    <x:row r="5" ht="22" customHeight="1">
      <x:c r="A5" s="1" t="str">
        <x:v>Annual change-request cost (INR)</x:v>
      </x:c>
      <x:c r="B5" s="6" t="n">
        <x:f>IF(OR(COUNT($B$12:$B$24)&lt;&gt;13),NA(),B28)</x:f>
        <x:v>1080000</x:v>
      </x:c>
      <x:c r="C5" s="1"/>
      <x:c r="D5" s="1" t="str">
        <x:v>Illustrative inputs. Replace blue cells with your own estimates.</x:v>
      </x:c>
      <x:c r="E5" s="1"/>
    </x:row>
    <x:row r="6" ht="22" customHeight="1">
      <x:c r="A6" s="1" t="str">
        <x:v>Critical path (weeks)</x:v>
      </x:c>
      <x:c r="B6" s="6" t="n">
        <x:f>IF(OR(COUNT($B$12:$B$24)&lt;&gt;13),NA(),B32)</x:f>
        <x:v>9</x:v>
      </x:c>
      <x:c r="C6" s="1"/>
      <x:c r="D6" s="1" t="str">
        <x:v>Delay impact is separate from cash TCO.</x:v>
      </x:c>
      <x:c r="E6" s="1"/>
    </x:row>
    <x:row r="7" ht="22" customHeight="1">
      <x:c r="A7" s="1" t="str">
        <x:v>Contribution affected by delay (INR)</x:v>
      </x:c>
      <x:c r="B7" s="6" t="n">
        <x:f>IF(OR(COUNT($B$12:$B$24)&lt;&gt;13),NA(),B34)</x:f>
        <x:v>1350000</x:v>
      </x:c>
      <x:c r="C7" s="1"/>
      <x:c r="D7" s="1" t="str">
        <x:v>Deferred contribution is not the same as a permanent loss.</x:v>
      </x:c>
      <x:c r="E7" s="1"/>
    </x:row>
    <x:row r="8" ht="22" customHeight="1">
      <x:c r="A8" s="1" t="str">
        <x:v>Permanently lost contribution (INR)</x:v>
      </x:c>
      <x:c r="B8" s="6" t="n">
        <x:f>IF(OR(COUNT($B$12:$B$24)&lt;&gt;13),NA(),B35)</x:f>
        <x:v>337500</x:v>
      </x:c>
      <x:c r="C8" s="1"/>
      <x:c r="D8" s="1"/>
      <x:c r="E8" s="1"/>
    </x:row>
    <x:row r="9" ht="22" customHeight="1">
      <x:c r="A9" s="1" t="str">
        <x:v>Deferred contribution, nominal (INR)</x:v>
      </x:c>
      <x:c r="B9" s="6" t="n">
        <x:f>IF(OR(COUNT($B$12:$B$24)&lt;&gt;13),NA(),B36)</x:f>
        <x:v>1012500</x:v>
      </x:c>
      <x:c r="C9" s="1"/>
      <x:c r="D9" s="1"/>
      <x:c r="E9" s="1"/>
    </x:row>
    <x:row r="10" ht="22" customHeight="1">
      <x:c r="A10" s="1"/>
      <x:c r="B10" s="1"/>
      <x:c r="C10" s="1"/>
      <x:c r="D10" s="1"/>
      <x:c r="E10" s="1"/>
    </x:row>
    <x:row r="11" ht="22" customHeight="1">
      <x:c r="A11" s="5" t="str">
        <x:v>Editable assumptions</x:v>
      </x:c>
      <x:c r="B11" s="5"/>
      <x:c r="C11" s="1"/>
      <x:c r="D11" s="1"/>
      <x:c r="E11" s="1"/>
    </x:row>
    <x:row r="12" ht="22" customHeight="1">
      <x:c r="A12" s="1" t="str">
        <x:v>Changes per year</x:v>
      </x:c>
      <x:c r="B12" s="11" t="n">
        <x:v>8</x:v>
      </x:c>
      <x:c r="C12" s="1"/>
      <x:c r="D12" s="1"/>
      <x:c r="E12" s="1"/>
    </x:row>
    <x:row r="13" ht="22" customHeight="1">
      <x:c r="A13" s="1" t="str">
        <x:v>Supplier fee per change (INR)</x:v>
      </x:c>
      <x:c r="B13" s="9" t="n">
        <x:v>75000</x:v>
      </x:c>
      <x:c r="C13" s="1"/>
      <x:c r="D13" s="1"/>
      <x:c r="E13" s="1"/>
    </x:row>
    <x:row r="14" ht="22" customHeight="1">
      <x:c r="A14" s="1" t="str">
        <x:v>Internal hours per change</x:v>
      </x:c>
      <x:c r="B14" s="9" t="n">
        <x:v>40</x:v>
      </x:c>
      <x:c r="C14" s="1"/>
      <x:c r="D14" s="1"/>
      <x:c r="E14" s="1"/>
    </x:row>
    <x:row r="15" ht="22" customHeight="1">
      <x:c r="A15" s="1" t="str">
        <x:v>Loaded internal cost per hour (INR)</x:v>
      </x:c>
      <x:c r="B15" s="9" t="n">
        <x:v>1500</x:v>
      </x:c>
      <x:c r="C15" s="1"/>
      <x:c r="D15" s="1"/>
      <x:c r="E15" s="1"/>
    </x:row>
    <x:row r="16" ht="22" customHeight="1">
      <x:c r="A16" s="1" t="str">
        <x:v>Specification and approval (weeks)</x:v>
      </x:c>
      <x:c r="B16" s="9" t="n">
        <x:v>2</x:v>
      </x:c>
      <x:c r="C16" s="1"/>
      <x:c r="D16" s="1"/>
      <x:c r="E16" s="1"/>
    </x:row>
    <x:row r="17" ht="22" customHeight="1">
      <x:c r="A17" s="1" t="str">
        <x:v>Supplier queue (weeks)</x:v>
      </x:c>
      <x:c r="B17" s="9" t="n">
        <x:v>3</x:v>
      </x:c>
      <x:c r="C17" s="1"/>
      <x:c r="D17" s="1"/>
      <x:c r="E17" s="1"/>
    </x:row>
    <x:row r="18" ht="22" customHeight="1">
      <x:c r="A18" s="1" t="str">
        <x:v>Implementation (weeks)</x:v>
      </x:c>
      <x:c r="B18" s="9" t="n">
        <x:v>1</x:v>
      </x:c>
      <x:c r="C18" s="1"/>
      <x:c r="D18" s="1"/>
      <x:c r="E18" s="1"/>
    </x:row>
    <x:row r="19" ht="22" customHeight="1">
      <x:c r="A19" s="1" t="str">
        <x:v>Testing (weeks)</x:v>
      </x:c>
      <x:c r="B19" s="9" t="n">
        <x:v>2</x:v>
      </x:c>
      <x:c r="C19" s="1"/>
      <x:c r="D19" s="1"/>
      <x:c r="E19" s="1"/>
    </x:row>
    <x:row r="20" ht="22" customHeight="1">
      <x:c r="A20" s="1" t="str">
        <x:v>Parallel dependency after specification (weeks)</x:v>
      </x:c>
      <x:c r="B20" s="9" t="n">
        <x:v>0</x:v>
      </x:c>
      <x:c r="C20" s="1"/>
      <x:c r="D20" s="1" t="str">
        <x:v>E.g. security approval, starting after specification.</x:v>
      </x:c>
      <x:c r="E20" s="1"/>
    </x:row>
    <x:row r="21" ht="22" customHeight="1">
      <x:c r="A21" s="1" t="str">
        <x:v>Release wait after both paths (weeks)</x:v>
      </x:c>
      <x:c r="B21" s="9" t="n">
        <x:v>1</x:v>
      </x:c>
      <x:c r="C21" s="1"/>
      <x:c r="D21" s="1"/>
      <x:c r="E21" s="1"/>
    </x:row>
    <x:row r="22" ht="22" customHeight="1">
      <x:c r="A22" s="1" t="str">
        <x:v>Incremental eligible loans per week</x:v>
      </x:c>
      <x:c r="B22" s="11" t="n">
        <x:v>100</x:v>
      </x:c>
      <x:c r="C22" s="1"/>
      <x:c r="D22" s="1"/>
      <x:c r="E22" s="1"/>
    </x:row>
    <x:row r="23" ht="22" customHeight="1">
      <x:c r="A23" s="1" t="str">
        <x:v>Net contribution per loan (INR)</x:v>
      </x:c>
      <x:c r="B23" s="9" t="n">
        <x:v>1500</x:v>
      </x:c>
      <x:c r="C23" s="1"/>
      <x:c r="D23" s="1" t="str">
        <x:v>After funding, expected loss and incremental delivery costs.</x:v>
      </x:c>
      <x:c r="E23" s="1"/>
    </x:row>
    <x:row r="24" ht="22" customHeight="1">
      <x:c r="A24" s="1" t="str">
        <x:v>Share of delayed demand permanently lost</x:v>
      </x:c>
      <x:c r="B24" s="10" t="n">
        <x:v>0.25</x:v>
      </x:c>
      <x:c r="C24" s="1"/>
      <x:c r="D24" s="1"/>
      <x:c r="E24" s="1"/>
    </x:row>
    <x:row r="25" ht="22" customHeight="1">
      <x:c r="A25" s="1"/>
      <x:c r="B25" s="1"/>
      <x:c r="C25" s="1"/>
      <x:c r="D25" s="1"/>
      <x:c r="E25" s="1"/>
    </x:row>
    <x:row r="26" ht="22" customHeight="1">
      <x:c r="A26" s="5" t="str">
        <x:v>Calculation detail</x:v>
      </x:c>
      <x:c r="B26" s="5"/>
      <x:c r="C26" s="1"/>
      <x:c r="D26" s="1"/>
      <x:c r="E26" s="1"/>
    </x:row>
    <x:row r="27" ht="22" customHeight="1">
      <x:c r="A27" s="1" t="str">
        <x:v>Combined economic cost per change (INR)</x:v>
      </x:c>
      <x:c r="B27" s="6" t="n">
        <x:f>IF(OR(COUNT($B$12:$B$24)&lt;&gt;13),NA(),B13+B14*B15)</x:f>
        <x:v>135000</x:v>
      </x:c>
      <x:c r="C27" s="1"/>
      <x:c r="D27" s="1"/>
      <x:c r="E27" s="1"/>
    </x:row>
    <x:row r="28" ht="22" customHeight="1">
      <x:c r="A28" s="1" t="str">
        <x:v>Annual combined cost (INR)</x:v>
      </x:c>
      <x:c r="B28" s="6" t="n">
        <x:f>IF(OR(COUNT($B$12:$B$24)&lt;&gt;13),NA(),B12*B27)</x:f>
        <x:v>1080000</x:v>
      </x:c>
      <x:c r="C28" s="1"/>
      <x:c r="D28" s="1"/>
      <x:c r="E28" s="1"/>
    </x:row>
    <x:row r="29" ht="22" customHeight="1">
      <x:c r="A29" s="1" t="str">
        <x:v>Annual supplier invoices (INR)</x:v>
      </x:c>
      <x:c r="B29" s="6" t="n">
        <x:f>IF(OR(COUNT($B$12:$B$24)&lt;&gt;13),NA(),B12*B13)</x:f>
        <x:v>600000</x:v>
      </x:c>
      <x:c r="C29" s="1"/>
      <x:c r="D29" s="1"/>
      <x:c r="E29" s="1"/>
    </x:row>
    <x:row r="30" ht="22" customHeight="1">
      <x:c r="A30" s="1" t="str">
        <x:v>Annual internal capacity cost (INR)</x:v>
      </x:c>
      <x:c r="B30" s="6" t="n">
        <x:f>IF(OR(COUNT($B$12:$B$24)&lt;&gt;13),NA(),B12*B14*B15)</x:f>
        <x:v>480000</x:v>
      </x:c>
      <x:c r="C30" s="1"/>
      <x:c r="D30" s="1" t="str">
        <x:v>Do not count the same salaries again in total cost.</x:v>
      </x:c>
      <x:c r="E30" s="1"/>
    </x:row>
    <x:row r="31" ht="22" customHeight="1">
      <x:c r="A31" s="1" t="str">
        <x:v>Supplier path after specification (weeks)</x:v>
      </x:c>
      <x:c r="B31" s="6" t="n">
        <x:f>IF(OR(COUNT($B$12:$B$24)&lt;&gt;13),NA(),SUM(B17:B19))</x:f>
        <x:v>6</x:v>
      </x:c>
      <x:c r="C31" s="1"/>
      <x:c r="D31" s="1"/>
      <x:c r="E31" s="1"/>
    </x:row>
    <x:row r="32" ht="22" customHeight="1">
      <x:c r="A32" s="1" t="str">
        <x:v>Critical path including parallel dependency</x:v>
      </x:c>
      <x:c r="B32" s="6" t="n">
        <x:f>IF(OR(COUNT($B$12:$B$24)&lt;&gt;13),NA(),B16+MAX(B31,B20)+B21)</x:f>
        <x:v>9</x:v>
      </x:c>
      <x:c r="C32" s="1"/>
      <x:c r="D32" s="1"/>
      <x:c r="E32" s="1"/>
    </x:row>
    <x:row r="33" ht="22" customHeight="1">
      <x:c r="A33" s="1" t="str">
        <x:v>Incremental loans delayed</x:v>
      </x:c>
      <x:c r="B33" s="12" t="n">
        <x:f>IF(OR(COUNT($B$12:$B$24)&lt;&gt;13),NA(),B32*B22)</x:f>
        <x:v>900</x:v>
      </x:c>
      <x:c r="C33" s="1"/>
      <x:c r="D33" s="1"/>
      <x:c r="E33" s="1"/>
    </x:row>
    <x:row r="34" ht="22" customHeight="1">
      <x:c r="A34" s="1" t="str">
        <x:v>Contribution affected (INR)</x:v>
      </x:c>
      <x:c r="B34" s="6" t="n">
        <x:f>IF(OR(COUNT($B$12:$B$24)&lt;&gt;13),NA(),B33*B23)</x:f>
        <x:v>1350000</x:v>
      </x:c>
      <x:c r="C34" s="1"/>
      <x:c r="D34" s="1"/>
      <x:c r="E34" s="1"/>
    </x:row>
    <x:row r="35" ht="22" customHeight="1">
      <x:c r="A35" s="1" t="str">
        <x:v>Permanently lost (INR)</x:v>
      </x:c>
      <x:c r="B35" s="6" t="n">
        <x:f>IF(OR(COUNT($B$12:$B$24)&lt;&gt;13),NA(),B34*B24)</x:f>
        <x:v>337500</x:v>
      </x:c>
      <x:c r="C35" s="1"/>
      <x:c r="D35" s="1"/>
      <x:c r="E35" s="1"/>
    </x:row>
    <x:row r="36" ht="22" customHeight="1">
      <x:c r="A36" s="1" t="str">
        <x:v>Deferred, undiscounted (INR)</x:v>
      </x:c>
      <x:c r="B36" s="6" t="n">
        <x:f>IF(OR(COUNT($B$12:$B$24)&lt;&gt;13),NA(),B34-B35)</x:f>
        <x:v>1012500</x:v>
      </x:c>
      <x:c r="C36" s="1"/>
      <x:c r="D36" s="1"/>
      <x:c r="E36" s="1"/>
    </x:row>
    <x:row r="37" ht="22" customHeight="1">
      <x:c r="A37" s="1"/>
      <x:c r="B37" s="1"/>
      <x:c r="C37" s="1"/>
      <x:c r="D37" s="1"/>
      <x:c r="E37" s="1"/>
    </x:row>
    <x:row r="38" ht="22" customHeight="1">
      <x:c r="A38" s="1"/>
      <x:c r="B38" s="1"/>
      <x:c r="C38" s="1"/>
      <x:c r="D38" s="1" t="str">
        <x:v>Source: Lokta LMS cost article, illustrative annual example.</x:v>
      </x:c>
      <x:c r="E38" s="1"/>
    </x:row>
    <x:row r="39" ht="22" customHeight="1">
      <x:c r="A39" s="1"/>
      <x:c r="B39" s="1"/>
      <x:c r="C39" s="1"/>
      <x:c r="D39" s="1" t="str">
        <x:v>https://lokta.ai/updates/loan-management-system-cost/</x:v>
      </x:c>
      <x:c r="E39" s="1"/>
    </x:row>
    <x:row r="40" ht="22" customHeight="1">
      <x:c r="A40" s="1"/>
      <x:c r="B40" s="1"/>
      <x:c r="C40" s="1"/>
      <x:c r="D40" s="1" t="str">
        <x:v>Model excludes tax, funding of delay and discounting deferred income.</x:v>
      </x:c>
      <x:c r="E40" s="1"/>
    </x:row>
    <x:row r="41" ht="22" customHeight="1">
      <x:c r="A41" s="1"/>
      <x:c r="B41" s="1"/>
      <x:c r="C41" s="1"/>
      <x:c r="D41" s="1" t="str">
        <x:v>All assumptions required: enter 0 where applicable; blanks show #N/A.</x:v>
      </x:c>
      <x:c r="E41" s="1"/>
    </x:row>
  </x:sheetData>
  <x:dataValidations count="2">
    <x:dataValidation type="decimal" operator="greaterThanOrEqual" sqref="B12:B23">
      <x:formula1>0</x:formula1>
    </x:dataValidation>
    <x:dataValidation type="decimal" operator="between" sqref="B24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</x:cols>
  <x:sheetData>
    <x:row r="1" ht="60" customHeight="1">
      <x:c r="A1" s="17" t="str">
        <x:v>Scope item</x:v>
      </x:c>
      <x:c r="B1" s="17" t="str">
        <x:v>Required scope and acceptance evidence</x:v>
      </x:c>
      <x:c r="C1" s="17" t="str">
        <x:v>Proposal A inclusion and exclusions</x:v>
      </x:c>
      <x:c r="D1" s="17" t="str">
        <x:v>Proposal A pricing basis and amount</x:v>
      </x:c>
      <x:c r="E1" s="17" t="str">
        <x:v>Proposal B inclusion and exclusions</x:v>
      </x:c>
      <x:c r="F1" s="17" t="str">
        <x:v>Proposal B pricing basis and amount</x:v>
      </x:c>
      <x:c r="G1" s="17" t="str">
        <x:v>Lender retained effort and valuation</x:v>
      </x:c>
      <x:c r="H1" s="17" t="str">
        <x:v>Avoid double counting with</x:v>
      </x:c>
      <x:c r="I1" s="17" t="str">
        <x:v>Elapsed time and stage assumptions</x:v>
      </x:c>
      <x:c r="J1" s="17" t="str">
        <x:v>Dependencies and owner</x:v>
      </x:c>
      <x:c r="K1" s="17" t="str">
        <x:v>Open questions</x:v>
      </x:c>
    </x:row>
    <x:row r="2" ht="84" customHeight="1">
      <x:c r="A2" s="15" t="str">
        <x:v>Platform</x:v>
      </x:c>
      <x:c r="B2" s="15" t="str">
        <x:v>Billing units; book assumptions; five-year horizon</x:v>
      </x:c>
      <x:c r="C2" s="15" t="str"/>
      <x:c r="D2" s="15" t="str"/>
      <x:c r="E2" s="15" t="str"/>
      <x:c r="F2" s="15" t="str"/>
      <x:c r="G2" s="15" t="str"/>
      <x:c r="H2" s="15" t="str"/>
      <x:c r="I2" s="15" t="str"/>
      <x:c r="J2" s="15" t="str"/>
      <x:c r="K2" s="15" t="str"/>
    </x:row>
    <x:row r="3" ht="84" customHeight="1">
      <x:c r="A3" s="15" t="str">
        <x:v>Implementation</x:v>
      </x:c>
      <x:c r="B3" s="15" t="str">
        <x:v>Products; environments; test scenarios; release acceptance</x:v>
      </x:c>
      <x:c r="C3" s="15" t="str"/>
      <x:c r="D3" s="15" t="str"/>
      <x:c r="E3" s="15" t="str"/>
      <x:c r="F3" s="15" t="str"/>
      <x:c r="G3" s="15" t="str"/>
      <x:c r="H3" s="15" t="str"/>
      <x:c r="I3" s="15" t="str"/>
      <x:c r="J3" s="15" t="str"/>
      <x:c r="K3" s="15" t="str"/>
    </x:row>
    <x:row r="4" ht="84" customHeight="1">
      <x:c r="A4" s="15" t="str">
        <x:v>Migration</x:v>
      </x:c>
      <x:c r="B4" s="15" t="str">
        <x:v>History depth; documents; reconciled balances; gaps</x:v>
      </x:c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  <x:c r="K4" s="15" t="str"/>
    </x:row>
    <x:row r="5" ht="84" customHeight="1">
      <x:c r="A5" s="15" t="str">
        <x:v>Integrations</x:v>
      </x:c>
      <x:c r="B5" s="15" t="str">
        <x:v>Named interface; normal and failure tests; external onboarding</x:v>
      </x:c>
      <x:c r="C5" s="15" t="str"/>
      <x:c r="D5" s="15" t="str"/>
      <x:c r="E5" s="15" t="str"/>
      <x:c r="F5" s="15" t="str"/>
      <x:c r="G5" s="15" t="str"/>
      <x:c r="H5" s="15" t="str"/>
      <x:c r="I5" s="15" t="str"/>
      <x:c r="J5" s="15" t="str"/>
      <x:c r="K5" s="15" t="str"/>
    </x:row>
    <x:row r="6" ht="84" customHeight="1">
      <x:c r="A6" s="15" t="str">
        <x:v>Reconciliation</x:v>
      </x:c>
      <x:c r="B6" s="15" t="str">
        <x:v>Counts and values; exception resolution; sign-off</x:v>
      </x:c>
      <x:c r="C6" s="15" t="str"/>
      <x:c r="D6" s="15" t="str"/>
      <x:c r="E6" s="15" t="str"/>
      <x:c r="F6" s="15" t="str"/>
      <x:c r="G6" s="15" t="str"/>
      <x:c r="H6" s="15" t="str"/>
      <x:c r="I6" s="15" t="str"/>
      <x:c r="J6" s="15" t="str"/>
      <x:c r="K6" s="15" t="str"/>
    </x:row>
    <x:row r="7" ht="84" customHeight="1">
      <x:c r="A7" s="15" t="str">
        <x:v>Training and support</x:v>
      </x:c>
      <x:c r="B7" s="15" t="str">
        <x:v>Roles; cases; coverage; escalation</x:v>
      </x:c>
      <x:c r="C7" s="15" t="str"/>
      <x:c r="D7" s="15" t="str"/>
      <x:c r="E7" s="15" t="str"/>
      <x:c r="F7" s="15" t="str"/>
      <x:c r="G7" s="15" t="str"/>
      <x:c r="H7" s="15" t="str"/>
      <x:c r="I7" s="15" t="str"/>
      <x:c r="J7" s="15" t="str"/>
      <x:c r="K7" s="15" t="str"/>
    </x:row>
    <x:row r="8" ht="84" customHeight="1">
      <x:c r="A8" s="15" t="str">
        <x:v>Change requests</x:v>
      </x:c>
      <x:c r="B8" s="15" t="str">
        <x:v>Annual frequency; configuration or development; approval; regression; release</x:v>
      </x:c>
      <x:c r="C8" s="15" t="str"/>
      <x:c r="D8" s="15" t="str"/>
      <x:c r="E8" s="15" t="str"/>
      <x:c r="F8" s="15" t="str"/>
      <x:c r="G8" s="15" t="str"/>
      <x:c r="H8" s="15" t="str"/>
      <x:c r="I8" s="15" t="str"/>
      <x:c r="J8" s="15" t="str"/>
      <x:c r="K8" s="15" t="str"/>
    </x:row>
    <x:row r="9" ht="84" customHeight="1">
      <x:c r="A9" s="15" t="str">
        <x:v>Hosting and maintenance</x:v>
      </x:c>
      <x:c r="B9" s="15" t="str">
        <x:v>Security; upgrades; recovery; recurring responsibility</x:v>
      </x:c>
      <x:c r="C9" s="15" t="str"/>
      <x:c r="D9" s="15" t="str"/>
      <x:c r="E9" s="15" t="str"/>
      <x:c r="F9" s="15" t="str"/>
      <x:c r="G9" s="15" t="str"/>
      <x:c r="H9" s="15" t="str"/>
      <x:c r="I9" s="15" t="str"/>
      <x:c r="J9" s="15" t="str"/>
      <x:c r="K9" s="15" t="str"/>
    </x:row>
    <x:row r="10" ht="84" customHeight="1">
      <x:c r="A10" s="15" t="str">
        <x:v>Internal people</x:v>
      </x:c>
      <x:c r="B10" s="15" t="str">
        <x:v>Specification; verification; operations; avoid overlap with change effort</x:v>
      </x:c>
      <x:c r="C10" s="15" t="str"/>
      <x:c r="D10" s="15" t="str"/>
      <x:c r="E10" s="15" t="str"/>
      <x:c r="F10" s="15" t="str"/>
      <x:c r="G10" s="15" t="str"/>
      <x:c r="H10" s="15" t="str"/>
      <x:c r="I10" s="15" t="str"/>
      <x:c r="J10" s="15" t="str"/>
      <x:c r="K10" s="15" t="str"/>
    </x:row>
    <x:row r="11" ht="84" customHeight="1">
      <x:c r="A11" s="15" t="str">
        <x:v>Exit</x:v>
      </x:c>
      <x:c r="B11" s="15" t="str">
        <x:v>Usable export; history; transition assistance; fees</x:v>
      </x:c>
      <x:c r="C11" s="15" t="str"/>
      <x:c r="D11" s="15" t="str"/>
      <x:c r="E11" s="15" t="str"/>
      <x:c r="F11" s="15" t="str"/>
      <x:c r="G11" s="15" t="str"/>
      <x:c r="H11" s="15" t="str"/>
      <x:c r="I11" s="15" t="str"/>
      <x:c r="J11" s="15" t="str"/>
      <x:c r="K11" s="15" t="str"/>
    </x:row>
    <x:row r="12" ht="84" customHeight="1">
      <x:c r="A12" s="15" t="str">
        <x:v>Opportunity-cost sensitivity</x:v>
      </x:c>
      <x:c r="B12" s="15" t="str">
        <x:v>Separate from cash TCO; incremental contribution; deferred or lost demand; explicit assumptions</x:v>
      </x:c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</x:row>
  </x:sheetData>
  <x:pageMargins left="0.7" right="0.7" top="0.75" bottom="0.75" header="0.3" footer="0.3"/>
</x:worksheet>
</file>